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0% ou 25%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Toshiba</author>
    <author>Nelson</author>
    <author>nelson</author>
  </authors>
  <commentList>
    <comment ref="B2" authorId="0">
      <text>
        <r>
          <rPr>
            <b/>
            <sz val="11"/>
            <rFont val="Tahoma"/>
            <family val="2"/>
          </rPr>
          <t>Tabela com valor estimado para o desembolso pelo Agente e empresas do grupo.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>Instituição Organizadora de Grupo de Empresas</t>
        </r>
      </text>
    </comment>
    <comment ref="D4" authorId="1">
      <text>
        <r>
          <rPr>
            <b/>
            <sz val="11"/>
            <rFont val="Tahoma"/>
            <family val="2"/>
          </rPr>
          <t>IMPLEMENTAÇÃO Por empresa:
35.000,00 para nível G
25.000,00 de G para F
60.000,00 nível F</t>
        </r>
      </text>
    </comment>
    <comment ref="E4" authorId="1">
      <text>
        <r>
          <rPr>
            <b/>
            <sz val="11"/>
            <rFont val="Tahoma"/>
            <family val="2"/>
          </rPr>
          <t>AVALIAÇÃO Por empresa:
9.000,00 para nível G
12.000,00 de G para F
12.000,00 nível F</t>
        </r>
        <r>
          <rPr>
            <sz val="8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11"/>
            <rFont val="Tahoma"/>
            <family val="2"/>
          </rPr>
          <t>IMPLEMENTAÇÃO + AVALIAÇÃO Por empresa:
44.000,00 para nível G
37.000,00 de G para F
72.000,00 nível F</t>
        </r>
        <r>
          <rPr>
            <sz val="8"/>
            <rFont val="Tahoma"/>
            <family val="2"/>
          </rPr>
          <t xml:space="preserve">
</t>
        </r>
      </text>
    </comment>
    <comment ref="G3" authorId="2">
      <text>
        <r>
          <rPr>
            <b/>
            <sz val="9"/>
            <rFont val="Tahoma"/>
            <family val="2"/>
          </rPr>
          <t>nelson: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40% para IOGE Agente SOFTEX.
25% para IOGE que NÃO é Agente SOFTEX.</t>
        </r>
      </text>
    </comment>
  </commentList>
</comments>
</file>

<file path=xl/sharedStrings.xml><?xml version="1.0" encoding="utf-8"?>
<sst xmlns="http://schemas.openxmlformats.org/spreadsheetml/2006/main" count="49" uniqueCount="39">
  <si>
    <t>Empresa</t>
  </si>
  <si>
    <t>Nível</t>
  </si>
  <si>
    <t>Implementação</t>
  </si>
  <si>
    <t>Avaliação</t>
  </si>
  <si>
    <t>Totais</t>
  </si>
  <si>
    <t>Investimentos</t>
  </si>
  <si>
    <t>Total</t>
  </si>
  <si>
    <t>1a. Parcela</t>
  </si>
  <si>
    <t>2a. Parcela</t>
  </si>
  <si>
    <t>3a. Parcela</t>
  </si>
  <si>
    <t>SOFTEX</t>
  </si>
  <si>
    <t>Nome da IOGE</t>
  </si>
  <si>
    <t>IOGE &gt;&gt;&gt;</t>
  </si>
  <si>
    <t>Empresa 1</t>
  </si>
  <si>
    <t>Empresa 2</t>
  </si>
  <si>
    <t>Empresa 3</t>
  </si>
  <si>
    <t>Empresa 4</t>
  </si>
  <si>
    <t>Empresa 5</t>
  </si>
  <si>
    <t>Participação da IOGE</t>
  </si>
  <si>
    <r>
      <t xml:space="preserve">Desembolsos da SOFTEX </t>
    </r>
    <r>
      <rPr>
        <b/>
        <sz val="12"/>
        <color indexed="10"/>
        <rFont val="Arial"/>
        <family val="2"/>
      </rPr>
      <t>(previsão)</t>
    </r>
  </si>
  <si>
    <t>Conferência da soma das 3 parcelas.</t>
  </si>
  <si>
    <t>Empresa 6</t>
  </si>
  <si>
    <t>Preencher somente as céluLas AMARELAS (ao lado)</t>
  </si>
  <si>
    <t>Empresa 7</t>
  </si>
  <si>
    <t>Empresa 8</t>
  </si>
  <si>
    <t>Empresa 9</t>
  </si>
  <si>
    <t>Empresa 10</t>
  </si>
  <si>
    <r>
      <t xml:space="preserve">Custo de Referência para Implementação e Avaliação </t>
    </r>
    <r>
      <rPr>
        <b/>
        <sz val="14"/>
        <color indexed="10"/>
        <rFont val="Arial"/>
        <family val="2"/>
      </rPr>
      <t>(G, G &gt; F e F)</t>
    </r>
  </si>
  <si>
    <t>G</t>
  </si>
  <si>
    <t>A célula G3 deve ser preenchida de acordo com a categoria da IOGE. Para IOGE Agente SOFTEX a célula G3 deve ser até 40%. Para outra categoria de IOGE até 25%.</t>
  </si>
  <si>
    <t>A célula H3 deve ser preenchida com a percentagem complementar para que a soma dela com a célula G3 resulte 100%.</t>
  </si>
  <si>
    <t>O dados referentes a Empresa 1 estão lançados apenas como modelo de preenchimento.</t>
  </si>
  <si>
    <t>Participação da empresa.</t>
  </si>
  <si>
    <r>
      <t xml:space="preserve">Participação de outra FONTE </t>
    </r>
    <r>
      <rPr>
        <b/>
        <sz val="9"/>
        <color indexed="10"/>
        <rFont val="TTE2D1F388t00"/>
        <family val="0"/>
      </rPr>
      <t>(ex. SEBRAE).</t>
    </r>
  </si>
  <si>
    <r>
      <t xml:space="preserve">Total de Contrapartida para cada Empresa </t>
    </r>
    <r>
      <rPr>
        <sz val="12"/>
        <color indexed="10"/>
        <rFont val="TTE2D1F388t00"/>
        <family val="0"/>
      </rPr>
      <t>(60% do total do Projeto)</t>
    </r>
  </si>
  <si>
    <r>
      <t>Empresa + outra FONTE</t>
    </r>
    <r>
      <rPr>
        <b/>
        <sz val="9"/>
        <color indexed="10"/>
        <rFont val="TTE2D1F388t00"/>
        <family val="0"/>
      </rPr>
      <t>. (A soma deste apoio + o da empresa não pode ser inferior a 30% do total do Projeto)</t>
    </r>
  </si>
  <si>
    <t>Empresa + outra FONTE</t>
  </si>
  <si>
    <t>G &gt; F</t>
  </si>
  <si>
    <t>F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</si>
</sst>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"/>
    <numFmt numFmtId="185" formatCode="[$-416]dddd\,\ d&quot; de &quot;mmmm&quot; de &quot;yyyy"/>
    <numFmt numFmtId="186" formatCode="[$-416]mmmm\-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TTE2D1F388t00"/>
      <family val="0"/>
    </font>
    <font>
      <sz val="12"/>
      <color indexed="10"/>
      <name val="Arial"/>
      <family val="2"/>
    </font>
    <font>
      <sz val="12"/>
      <name val="TTE2D1F388t00"/>
      <family val="0"/>
    </font>
    <font>
      <sz val="12"/>
      <color indexed="62"/>
      <name val="TTE2D1F388t00"/>
      <family val="0"/>
    </font>
    <font>
      <b/>
      <sz val="11"/>
      <name val="Arial"/>
      <family val="2"/>
    </font>
    <font>
      <b/>
      <sz val="12"/>
      <color indexed="10"/>
      <name val="TTE2D1F388t00"/>
      <family val="0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8"/>
      <color indexed="10"/>
      <name val="Arial"/>
      <family val="2"/>
    </font>
    <font>
      <b/>
      <sz val="9"/>
      <name val="TTE2D1F388t00"/>
      <family val="0"/>
    </font>
    <font>
      <b/>
      <sz val="9"/>
      <color indexed="10"/>
      <name val="TTE2D1F388t00"/>
      <family val="0"/>
    </font>
    <font>
      <sz val="12"/>
      <color indexed="10"/>
      <name val="TTE2D1F388t0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4" fontId="9" fillId="32" borderId="12" xfId="0" applyNumberFormat="1" applyFont="1" applyFill="1" applyBorder="1" applyAlignment="1">
      <alignment horizontal="right" vertical="center" wrapText="1"/>
    </xf>
    <xf numFmtId="4" fontId="9" fillId="32" borderId="13" xfId="0" applyNumberFormat="1" applyFont="1" applyFill="1" applyBorder="1" applyAlignment="1">
      <alignment horizontal="right" vertical="center" wrapText="1"/>
    </xf>
    <xf numFmtId="171" fontId="11" fillId="32" borderId="14" xfId="62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32" borderId="18" xfId="0" applyFont="1" applyFill="1" applyBorder="1" applyAlignment="1">
      <alignment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171" fontId="9" fillId="0" borderId="19" xfId="62" applyFont="1" applyFill="1" applyBorder="1" applyAlignment="1">
      <alignment horizontal="right" vertical="center" wrapText="1"/>
    </xf>
    <xf numFmtId="171" fontId="9" fillId="0" borderId="0" xfId="6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171" fontId="11" fillId="10" borderId="11" xfId="62" applyFont="1" applyFill="1" applyBorder="1" applyAlignment="1">
      <alignment horizontal="right" vertical="center" wrapText="1"/>
    </xf>
    <xf numFmtId="171" fontId="3" fillId="10" borderId="21" xfId="0" applyNumberFormat="1" applyFont="1" applyFill="1" applyBorder="1" applyAlignment="1">
      <alignment vertical="center" wrapText="1"/>
    </xf>
    <xf numFmtId="171" fontId="3" fillId="10" borderId="23" xfId="0" applyNumberFormat="1" applyFont="1" applyFill="1" applyBorder="1" applyAlignment="1">
      <alignment vertical="center" wrapText="1"/>
    </xf>
    <xf numFmtId="171" fontId="3" fillId="10" borderId="10" xfId="0" applyNumberFormat="1" applyFont="1" applyFill="1" applyBorder="1" applyAlignment="1">
      <alignment vertical="center" wrapText="1"/>
    </xf>
    <xf numFmtId="171" fontId="11" fillId="10" borderId="24" xfId="62" applyFont="1" applyFill="1" applyBorder="1" applyAlignment="1">
      <alignment horizontal="right" vertical="center" wrapText="1"/>
    </xf>
    <xf numFmtId="171" fontId="3" fillId="10" borderId="22" xfId="0" applyNumberFormat="1" applyFont="1" applyFill="1" applyBorder="1" applyAlignment="1">
      <alignment vertical="center" wrapText="1"/>
    </xf>
    <xf numFmtId="171" fontId="9" fillId="10" borderId="25" xfId="62" applyFont="1" applyFill="1" applyBorder="1" applyAlignment="1">
      <alignment horizontal="right" vertical="center" wrapText="1"/>
    </xf>
    <xf numFmtId="171" fontId="9" fillId="10" borderId="12" xfId="62" applyFont="1" applyFill="1" applyBorder="1" applyAlignment="1">
      <alignment horizontal="right" vertical="center" wrapText="1"/>
    </xf>
    <xf numFmtId="171" fontId="9" fillId="10" borderId="13" xfId="62" applyFont="1" applyFill="1" applyBorder="1" applyAlignment="1">
      <alignment horizontal="right" vertical="center" wrapText="1"/>
    </xf>
    <xf numFmtId="9" fontId="16" fillId="33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/>
    </xf>
    <xf numFmtId="0" fontId="9" fillId="32" borderId="26" xfId="0" applyFont="1" applyFill="1" applyBorder="1" applyAlignment="1">
      <alignment horizontal="center" vertical="center" wrapText="1"/>
    </xf>
    <xf numFmtId="4" fontId="11" fillId="32" borderId="27" xfId="0" applyNumberFormat="1" applyFont="1" applyFill="1" applyBorder="1" applyAlignment="1">
      <alignment horizontal="right" vertical="center" wrapText="1"/>
    </xf>
    <xf numFmtId="4" fontId="11" fillId="32" borderId="18" xfId="0" applyNumberFormat="1" applyFont="1" applyFill="1" applyBorder="1" applyAlignment="1">
      <alignment horizontal="right" vertical="center" wrapText="1"/>
    </xf>
    <xf numFmtId="4" fontId="9" fillId="32" borderId="28" xfId="0" applyNumberFormat="1" applyFont="1" applyFill="1" applyBorder="1" applyAlignment="1">
      <alignment horizontal="right" vertical="center" wrapText="1"/>
    </xf>
    <xf numFmtId="9" fontId="19" fillId="33" borderId="11" xfId="0" applyNumberFormat="1" applyFont="1" applyFill="1" applyBorder="1" applyAlignment="1">
      <alignment horizontal="center" vertical="center"/>
    </xf>
    <xf numFmtId="171" fontId="11" fillId="10" borderId="20" xfId="62" applyFont="1" applyFill="1" applyBorder="1" applyAlignment="1">
      <alignment horizontal="right" vertical="center" wrapText="1"/>
    </xf>
    <xf numFmtId="4" fontId="9" fillId="10" borderId="25" xfId="0" applyNumberFormat="1" applyFont="1" applyFill="1" applyBorder="1" applyAlignment="1">
      <alignment horizontal="right" vertical="center" wrapText="1"/>
    </xf>
    <xf numFmtId="171" fontId="4" fillId="0" borderId="29" xfId="0" applyNumberFormat="1" applyFont="1" applyFill="1" applyBorder="1" applyAlignment="1">
      <alignment horizontal="center" vertical="center" wrapText="1"/>
    </xf>
    <xf numFmtId="171" fontId="3" fillId="0" borderId="30" xfId="0" applyNumberFormat="1" applyFont="1" applyFill="1" applyBorder="1" applyAlignment="1">
      <alignment vertical="center" wrapText="1"/>
    </xf>
    <xf numFmtId="0" fontId="13" fillId="34" borderId="18" xfId="0" applyFont="1" applyFill="1" applyBorder="1" applyAlignment="1">
      <alignment horizontal="center" vertical="center" wrapText="1"/>
    </xf>
    <xf numFmtId="171" fontId="3" fillId="34" borderId="21" xfId="0" applyNumberFormat="1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171" fontId="11" fillId="34" borderId="33" xfId="62" applyFont="1" applyFill="1" applyBorder="1" applyAlignment="1">
      <alignment horizontal="right" vertical="center" wrapText="1"/>
    </xf>
    <xf numFmtId="171" fontId="11" fillId="34" borderId="34" xfId="62" applyFont="1" applyFill="1" applyBorder="1" applyAlignment="1">
      <alignment horizontal="right" vertical="center" wrapText="1"/>
    </xf>
    <xf numFmtId="171" fontId="3" fillId="34" borderId="14" xfId="0" applyNumberFormat="1" applyFont="1" applyFill="1" applyBorder="1" applyAlignment="1">
      <alignment vertical="center" wrapText="1"/>
    </xf>
    <xf numFmtId="171" fontId="12" fillId="34" borderId="35" xfId="62" applyFont="1" applyFill="1" applyBorder="1" applyAlignment="1">
      <alignment vertical="center" wrapText="1"/>
    </xf>
    <xf numFmtId="171" fontId="12" fillId="34" borderId="36" xfId="62" applyFont="1" applyFill="1" applyBorder="1" applyAlignment="1">
      <alignment vertical="center" wrapText="1"/>
    </xf>
    <xf numFmtId="171" fontId="12" fillId="34" borderId="37" xfId="62" applyFont="1" applyFill="1" applyBorder="1" applyAlignment="1">
      <alignment vertical="center" wrapText="1"/>
    </xf>
    <xf numFmtId="171" fontId="12" fillId="34" borderId="38" xfId="62" applyFont="1" applyFill="1" applyBorder="1" applyAlignment="1">
      <alignment vertical="center" wrapText="1"/>
    </xf>
    <xf numFmtId="171" fontId="12" fillId="34" borderId="39" xfId="62" applyFont="1" applyFill="1" applyBorder="1" applyAlignment="1">
      <alignment horizontal="center" vertical="center" wrapText="1"/>
    </xf>
    <xf numFmtId="171" fontId="14" fillId="34" borderId="16" xfId="62" applyFont="1" applyFill="1" applyBorder="1" applyAlignment="1">
      <alignment horizontal="center" vertical="center" wrapText="1"/>
    </xf>
    <xf numFmtId="171" fontId="12" fillId="34" borderId="16" xfId="62" applyFont="1" applyFill="1" applyBorder="1" applyAlignment="1">
      <alignment horizontal="center" vertical="center" wrapText="1"/>
    </xf>
    <xf numFmtId="171" fontId="14" fillId="34" borderId="17" xfId="62" applyFont="1" applyFill="1" applyBorder="1" applyAlignment="1">
      <alignment horizontal="center" vertical="center" wrapText="1"/>
    </xf>
    <xf numFmtId="171" fontId="10" fillId="34" borderId="40" xfId="62" applyFont="1" applyFill="1" applyBorder="1" applyAlignment="1">
      <alignment vertical="center" wrapText="1"/>
    </xf>
    <xf numFmtId="171" fontId="10" fillId="34" borderId="21" xfId="0" applyNumberFormat="1" applyFont="1" applyFill="1" applyBorder="1" applyAlignment="1">
      <alignment vertical="center" wrapText="1"/>
    </xf>
    <xf numFmtId="171" fontId="10" fillId="34" borderId="21" xfId="62" applyFont="1" applyFill="1" applyBorder="1" applyAlignment="1">
      <alignment vertical="center" wrapText="1"/>
    </xf>
    <xf numFmtId="171" fontId="10" fillId="34" borderId="14" xfId="0" applyNumberFormat="1" applyFont="1" applyFill="1" applyBorder="1" applyAlignment="1">
      <alignment vertical="center" wrapText="1"/>
    </xf>
    <xf numFmtId="171" fontId="3" fillId="33" borderId="20" xfId="0" applyNumberFormat="1" applyFont="1" applyFill="1" applyBorder="1" applyAlignment="1">
      <alignment vertical="center" wrapText="1"/>
    </xf>
    <xf numFmtId="171" fontId="3" fillId="33" borderId="21" xfId="0" applyNumberFormat="1" applyFont="1" applyFill="1" applyBorder="1" applyAlignment="1">
      <alignment vertical="center" wrapText="1"/>
    </xf>
    <xf numFmtId="171" fontId="3" fillId="34" borderId="41" xfId="0" applyNumberFormat="1" applyFont="1" applyFill="1" applyBorder="1" applyAlignment="1">
      <alignment vertical="center" wrapText="1"/>
    </xf>
    <xf numFmtId="171" fontId="3" fillId="33" borderId="25" xfId="0" applyNumberFormat="1" applyFont="1" applyFill="1" applyBorder="1" applyAlignment="1">
      <alignment vertical="center" wrapText="1"/>
    </xf>
    <xf numFmtId="171" fontId="3" fillId="33" borderId="12" xfId="0" applyNumberFormat="1" applyFont="1" applyFill="1" applyBorder="1" applyAlignment="1">
      <alignment vertical="center" wrapText="1"/>
    </xf>
    <xf numFmtId="171" fontId="3" fillId="34" borderId="12" xfId="0" applyNumberFormat="1" applyFont="1" applyFill="1" applyBorder="1" applyAlignment="1">
      <alignment vertical="center" wrapText="1"/>
    </xf>
    <xf numFmtId="171" fontId="3" fillId="34" borderId="13" xfId="0" applyNumberFormat="1" applyFont="1" applyFill="1" applyBorder="1" applyAlignment="1">
      <alignment vertical="center" wrapText="1"/>
    </xf>
    <xf numFmtId="171" fontId="3" fillId="34" borderId="42" xfId="0" applyNumberFormat="1" applyFont="1" applyFill="1" applyBorder="1" applyAlignment="1">
      <alignment vertical="center" wrapText="1"/>
    </xf>
    <xf numFmtId="171" fontId="3" fillId="0" borderId="29" xfId="0" applyNumberFormat="1" applyFont="1" applyFill="1" applyBorder="1" applyAlignment="1">
      <alignment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vertical="center"/>
    </xf>
    <xf numFmtId="0" fontId="4" fillId="35" borderId="37" xfId="0" applyFont="1" applyFill="1" applyBorder="1" applyAlignment="1">
      <alignment vertical="center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20" fillId="34" borderId="52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view="pageBreakPreview" zoomScale="60" zoomScaleNormal="65" zoomScalePageLayoutView="0" workbookViewId="0" topLeftCell="A1">
      <selection activeCell="L50" sqref="L50"/>
    </sheetView>
  </sheetViews>
  <sheetFormatPr defaultColWidth="9.140625" defaultRowHeight="12.75"/>
  <cols>
    <col min="1" max="1" width="3.140625" style="0" customWidth="1"/>
    <col min="2" max="2" width="23.421875" style="0" customWidth="1"/>
    <col min="3" max="3" width="22.00390625" style="0" customWidth="1"/>
    <col min="4" max="4" width="21.140625" style="0" customWidth="1"/>
    <col min="5" max="5" width="20.7109375" style="0" customWidth="1"/>
    <col min="6" max="10" width="18.421875" style="0" customWidth="1"/>
    <col min="11" max="11" width="21.140625" style="0" customWidth="1"/>
    <col min="12" max="12" width="20.57421875" style="0" customWidth="1"/>
    <col min="13" max="13" width="18.140625" style="0" customWidth="1"/>
    <col min="14" max="14" width="17.8515625" style="0" customWidth="1"/>
  </cols>
  <sheetData>
    <row r="1" ht="13.5" thickBot="1"/>
    <row r="2" spans="2:8" s="4" customFormat="1" ht="27" customHeight="1" thickBot="1">
      <c r="B2" s="94" t="s">
        <v>27</v>
      </c>
      <c r="C2" s="95"/>
      <c r="D2" s="95"/>
      <c r="E2" s="95"/>
      <c r="F2" s="96"/>
      <c r="G2" s="108" t="s">
        <v>5</v>
      </c>
      <c r="H2" s="109"/>
    </row>
    <row r="3" spans="2:12" s="4" customFormat="1" ht="38.25" customHeight="1">
      <c r="B3" s="6" t="s">
        <v>12</v>
      </c>
      <c r="C3" s="3" t="s">
        <v>11</v>
      </c>
      <c r="D3" s="1"/>
      <c r="E3" s="1"/>
      <c r="F3" s="44"/>
      <c r="G3" s="49">
        <v>0.4</v>
      </c>
      <c r="H3" s="41">
        <v>0.6</v>
      </c>
      <c r="J3" s="82" t="s">
        <v>22</v>
      </c>
      <c r="K3" s="85" t="s">
        <v>29</v>
      </c>
      <c r="L3" s="85" t="s">
        <v>30</v>
      </c>
    </row>
    <row r="4" spans="2:12" s="5" customFormat="1" ht="34.5" customHeight="1" thickBot="1">
      <c r="B4" s="10" t="s">
        <v>0</v>
      </c>
      <c r="C4" s="11" t="s">
        <v>1</v>
      </c>
      <c r="D4" s="11" t="s">
        <v>2</v>
      </c>
      <c r="E4" s="11" t="s">
        <v>3</v>
      </c>
      <c r="F4" s="45" t="s">
        <v>6</v>
      </c>
      <c r="G4" s="29" t="s">
        <v>10</v>
      </c>
      <c r="H4" s="12" t="str">
        <f>C3</f>
        <v>Nome da IOGE</v>
      </c>
      <c r="J4" s="83"/>
      <c r="K4" s="86"/>
      <c r="L4" s="86"/>
    </row>
    <row r="5" spans="2:12" s="5" customFormat="1" ht="15" customHeight="1">
      <c r="B5" s="23" t="s">
        <v>13</v>
      </c>
      <c r="C5" s="24" t="s">
        <v>28</v>
      </c>
      <c r="D5" s="25">
        <v>35000</v>
      </c>
      <c r="E5" s="25">
        <v>9000</v>
      </c>
      <c r="F5" s="46">
        <f aca="true" t="shared" si="0" ref="F5:F15">SUM(D5:E5)</f>
        <v>44000</v>
      </c>
      <c r="G5" s="50">
        <f aca="true" t="shared" si="1" ref="G5:G14">F5*$G$3</f>
        <v>17600</v>
      </c>
      <c r="H5" s="9">
        <f aca="true" t="shared" si="2" ref="H5:H14">F5-G5</f>
        <v>26400</v>
      </c>
      <c r="J5" s="83"/>
      <c r="K5" s="86"/>
      <c r="L5" s="86"/>
    </row>
    <row r="6" spans="2:12" s="5" customFormat="1" ht="15" customHeight="1">
      <c r="B6" s="26" t="s">
        <v>14</v>
      </c>
      <c r="C6" s="27"/>
      <c r="D6" s="25"/>
      <c r="E6" s="25"/>
      <c r="F6" s="47">
        <f t="shared" si="0"/>
        <v>0</v>
      </c>
      <c r="G6" s="50">
        <f t="shared" si="1"/>
        <v>0</v>
      </c>
      <c r="H6" s="9">
        <f t="shared" si="2"/>
        <v>0</v>
      </c>
      <c r="J6" s="83"/>
      <c r="K6" s="86"/>
      <c r="L6" s="86"/>
    </row>
    <row r="7" spans="2:12" s="5" customFormat="1" ht="15" customHeight="1">
      <c r="B7" s="23" t="s">
        <v>15</v>
      </c>
      <c r="C7" s="27"/>
      <c r="D7" s="25"/>
      <c r="E7" s="25"/>
      <c r="F7" s="47">
        <f t="shared" si="0"/>
        <v>0</v>
      </c>
      <c r="G7" s="50">
        <f t="shared" si="1"/>
        <v>0</v>
      </c>
      <c r="H7" s="9">
        <f t="shared" si="2"/>
        <v>0</v>
      </c>
      <c r="J7" s="83"/>
      <c r="K7" s="86"/>
      <c r="L7" s="86"/>
    </row>
    <row r="8" spans="2:12" s="5" customFormat="1" ht="15" customHeight="1">
      <c r="B8" s="26" t="s">
        <v>16</v>
      </c>
      <c r="C8" s="27"/>
      <c r="D8" s="25"/>
      <c r="E8" s="25"/>
      <c r="F8" s="47">
        <f t="shared" si="0"/>
        <v>0</v>
      </c>
      <c r="G8" s="50">
        <f t="shared" si="1"/>
        <v>0</v>
      </c>
      <c r="H8" s="9">
        <f t="shared" si="2"/>
        <v>0</v>
      </c>
      <c r="J8" s="83"/>
      <c r="K8" s="86"/>
      <c r="L8" s="86"/>
    </row>
    <row r="9" spans="2:12" s="5" customFormat="1" ht="15" customHeight="1">
      <c r="B9" s="23" t="s">
        <v>17</v>
      </c>
      <c r="C9" s="27" t="s">
        <v>37</v>
      </c>
      <c r="D9" s="25">
        <v>25000</v>
      </c>
      <c r="E9" s="25">
        <v>12000</v>
      </c>
      <c r="F9" s="47">
        <f t="shared" si="0"/>
        <v>37000</v>
      </c>
      <c r="G9" s="50">
        <f t="shared" si="1"/>
        <v>14800</v>
      </c>
      <c r="H9" s="9">
        <f t="shared" si="2"/>
        <v>22200</v>
      </c>
      <c r="J9" s="83"/>
      <c r="K9" s="86"/>
      <c r="L9" s="86"/>
    </row>
    <row r="10" spans="2:12" s="5" customFormat="1" ht="15" customHeight="1">
      <c r="B10" s="26" t="s">
        <v>21</v>
      </c>
      <c r="C10" s="27"/>
      <c r="D10" s="25"/>
      <c r="E10" s="25"/>
      <c r="F10" s="47">
        <f t="shared" si="0"/>
        <v>0</v>
      </c>
      <c r="G10" s="50">
        <f t="shared" si="1"/>
        <v>0</v>
      </c>
      <c r="H10" s="9">
        <f t="shared" si="2"/>
        <v>0</v>
      </c>
      <c r="J10" s="83"/>
      <c r="K10" s="86"/>
      <c r="L10" s="86"/>
    </row>
    <row r="11" spans="2:12" s="5" customFormat="1" ht="15" customHeight="1">
      <c r="B11" s="23" t="s">
        <v>23</v>
      </c>
      <c r="C11" s="27" t="s">
        <v>38</v>
      </c>
      <c r="D11" s="25">
        <v>60000</v>
      </c>
      <c r="E11" s="25">
        <v>12000</v>
      </c>
      <c r="F11" s="47">
        <f t="shared" si="0"/>
        <v>72000</v>
      </c>
      <c r="G11" s="50">
        <f t="shared" si="1"/>
        <v>28800</v>
      </c>
      <c r="H11" s="9">
        <f t="shared" si="2"/>
        <v>43200</v>
      </c>
      <c r="J11" s="83"/>
      <c r="K11" s="86"/>
      <c r="L11" s="86"/>
    </row>
    <row r="12" spans="2:12" s="5" customFormat="1" ht="15" customHeight="1">
      <c r="B12" s="26" t="s">
        <v>24</v>
      </c>
      <c r="C12" s="27"/>
      <c r="D12" s="25"/>
      <c r="E12" s="25"/>
      <c r="F12" s="47">
        <f t="shared" si="0"/>
        <v>0</v>
      </c>
      <c r="G12" s="50">
        <f t="shared" si="1"/>
        <v>0</v>
      </c>
      <c r="H12" s="9">
        <f t="shared" si="2"/>
        <v>0</v>
      </c>
      <c r="J12" s="83"/>
      <c r="K12" s="86"/>
      <c r="L12" s="86"/>
    </row>
    <row r="13" spans="2:12" s="5" customFormat="1" ht="15" customHeight="1" thickBot="1">
      <c r="B13" s="23" t="s">
        <v>25</v>
      </c>
      <c r="C13" s="27"/>
      <c r="D13" s="25"/>
      <c r="E13" s="25"/>
      <c r="F13" s="47">
        <f t="shared" si="0"/>
        <v>0</v>
      </c>
      <c r="G13" s="50">
        <f t="shared" si="1"/>
        <v>0</v>
      </c>
      <c r="H13" s="9">
        <f t="shared" si="2"/>
        <v>0</v>
      </c>
      <c r="J13" s="84"/>
      <c r="K13" s="87"/>
      <c r="L13" s="87"/>
    </row>
    <row r="14" spans="2:8" s="5" customFormat="1" ht="15.75" customHeight="1" thickBot="1">
      <c r="B14" s="26" t="s">
        <v>26</v>
      </c>
      <c r="C14" s="28"/>
      <c r="D14" s="25"/>
      <c r="E14" s="25"/>
      <c r="F14" s="47">
        <f t="shared" si="0"/>
        <v>0</v>
      </c>
      <c r="G14" s="50">
        <f t="shared" si="1"/>
        <v>0</v>
      </c>
      <c r="H14" s="9">
        <f t="shared" si="2"/>
        <v>0</v>
      </c>
    </row>
    <row r="15" spans="2:12" s="5" customFormat="1" ht="16.5" customHeight="1" thickBot="1">
      <c r="B15" s="101" t="s">
        <v>4</v>
      </c>
      <c r="C15" s="102"/>
      <c r="D15" s="7">
        <f>SUM(D5:D14)</f>
        <v>120000</v>
      </c>
      <c r="E15" s="7">
        <f>SUM(E5:E14)</f>
        <v>33000</v>
      </c>
      <c r="F15" s="48">
        <f t="shared" si="0"/>
        <v>153000</v>
      </c>
      <c r="G15" s="51">
        <f>SUM(G5:G14)</f>
        <v>61200</v>
      </c>
      <c r="H15" s="8">
        <f>SUM(H5:H14)</f>
        <v>91800</v>
      </c>
      <c r="J15" s="88" t="s">
        <v>31</v>
      </c>
      <c r="K15" s="89"/>
      <c r="L15" s="90"/>
    </row>
    <row r="16" spans="2:12" s="5" customFormat="1" ht="15.75" thickBot="1">
      <c r="B16" s="42"/>
      <c r="C16" s="42"/>
      <c r="D16" s="42"/>
      <c r="E16" s="42"/>
      <c r="F16" s="42"/>
      <c r="G16" s="42"/>
      <c r="H16" s="42"/>
      <c r="J16" s="91"/>
      <c r="K16" s="92"/>
      <c r="L16" s="93"/>
    </row>
    <row r="17" spans="2:8" s="5" customFormat="1" ht="16.5" customHeight="1" thickBot="1">
      <c r="B17" s="42"/>
      <c r="C17" s="42"/>
      <c r="D17" s="42"/>
      <c r="E17" s="42"/>
      <c r="F17" s="42"/>
      <c r="G17" s="43"/>
      <c r="H17" s="43"/>
    </row>
    <row r="18" spans="3:7" s="5" customFormat="1" ht="15.75">
      <c r="C18" s="103" t="s">
        <v>19</v>
      </c>
      <c r="D18" s="104"/>
      <c r="E18" s="104"/>
      <c r="F18" s="105"/>
      <c r="G18" s="20"/>
    </row>
    <row r="19" spans="2:7" s="5" customFormat="1" ht="16.5" thickBot="1">
      <c r="B19" s="16" t="s">
        <v>0</v>
      </c>
      <c r="C19" s="29" t="s">
        <v>10</v>
      </c>
      <c r="D19" s="30" t="s">
        <v>7</v>
      </c>
      <c r="E19" s="30" t="s">
        <v>8</v>
      </c>
      <c r="F19" s="31" t="s">
        <v>9</v>
      </c>
      <c r="G19" s="21"/>
    </row>
    <row r="20" spans="2:7" s="5" customFormat="1" ht="15">
      <c r="B20" s="15" t="str">
        <f>B5</f>
        <v>Empresa 1</v>
      </c>
      <c r="C20" s="32">
        <f aca="true" t="shared" si="3" ref="C20:C29">G5</f>
        <v>17600</v>
      </c>
      <c r="D20" s="33">
        <f aca="true" t="shared" si="4" ref="D20:D29">0.3*C20</f>
        <v>5280</v>
      </c>
      <c r="E20" s="33">
        <f aca="true" t="shared" si="5" ref="E20:E29">0.3*C20</f>
        <v>5280</v>
      </c>
      <c r="F20" s="34">
        <f aca="true" t="shared" si="6" ref="F20:F29">0.4*C20</f>
        <v>7040</v>
      </c>
      <c r="G20" s="22"/>
    </row>
    <row r="21" spans="2:8" s="5" customFormat="1" ht="15">
      <c r="B21" s="15" t="str">
        <f>B6</f>
        <v>Empresa 2</v>
      </c>
      <c r="C21" s="32">
        <f t="shared" si="3"/>
        <v>0</v>
      </c>
      <c r="D21" s="35">
        <f t="shared" si="4"/>
        <v>0</v>
      </c>
      <c r="E21" s="35">
        <f t="shared" si="5"/>
        <v>0</v>
      </c>
      <c r="F21" s="34">
        <f t="shared" si="6"/>
        <v>0</v>
      </c>
      <c r="G21" s="22"/>
      <c r="H21" s="42"/>
    </row>
    <row r="22" spans="2:8" s="5" customFormat="1" ht="15">
      <c r="B22" s="15" t="str">
        <f aca="true" t="shared" si="7" ref="B22:B29">B7</f>
        <v>Empresa 3</v>
      </c>
      <c r="C22" s="32">
        <f t="shared" si="3"/>
        <v>0</v>
      </c>
      <c r="D22" s="35">
        <f t="shared" si="4"/>
        <v>0</v>
      </c>
      <c r="E22" s="35">
        <f t="shared" si="5"/>
        <v>0</v>
      </c>
      <c r="F22" s="34">
        <f t="shared" si="6"/>
        <v>0</v>
      </c>
      <c r="G22" s="22"/>
      <c r="H22" s="42"/>
    </row>
    <row r="23" spans="2:8" s="5" customFormat="1" ht="15">
      <c r="B23" s="15" t="str">
        <f t="shared" si="7"/>
        <v>Empresa 4</v>
      </c>
      <c r="C23" s="32">
        <f t="shared" si="3"/>
        <v>0</v>
      </c>
      <c r="D23" s="35">
        <f>0.3*C23</f>
        <v>0</v>
      </c>
      <c r="E23" s="35">
        <f>0.3*C23</f>
        <v>0</v>
      </c>
      <c r="F23" s="34">
        <f>0.4*C23</f>
        <v>0</v>
      </c>
      <c r="G23" s="22"/>
      <c r="H23" s="42"/>
    </row>
    <row r="24" spans="2:8" s="5" customFormat="1" ht="15">
      <c r="B24" s="15" t="str">
        <f t="shared" si="7"/>
        <v>Empresa 5</v>
      </c>
      <c r="C24" s="32">
        <f t="shared" si="3"/>
        <v>14800</v>
      </c>
      <c r="D24" s="35">
        <f>0.3*C24</f>
        <v>4440</v>
      </c>
      <c r="E24" s="35">
        <f>0.3*C24</f>
        <v>4440</v>
      </c>
      <c r="F24" s="34">
        <f>0.4*C24</f>
        <v>5920</v>
      </c>
      <c r="G24" s="22"/>
      <c r="H24" s="42"/>
    </row>
    <row r="25" spans="2:8" s="5" customFormat="1" ht="15">
      <c r="B25" s="15" t="str">
        <f t="shared" si="7"/>
        <v>Empresa 6</v>
      </c>
      <c r="C25" s="32">
        <f t="shared" si="3"/>
        <v>0</v>
      </c>
      <c r="D25" s="35">
        <f>0.3*C25</f>
        <v>0</v>
      </c>
      <c r="E25" s="35">
        <f>0.3*C25</f>
        <v>0</v>
      </c>
      <c r="F25" s="34">
        <f>0.4*C25</f>
        <v>0</v>
      </c>
      <c r="G25" s="22"/>
      <c r="H25" s="42"/>
    </row>
    <row r="26" spans="2:8" s="5" customFormat="1" ht="15">
      <c r="B26" s="15" t="str">
        <f t="shared" si="7"/>
        <v>Empresa 7</v>
      </c>
      <c r="C26" s="32">
        <f t="shared" si="3"/>
        <v>28800</v>
      </c>
      <c r="D26" s="35">
        <f>0.3*C26</f>
        <v>8640</v>
      </c>
      <c r="E26" s="35">
        <f>0.3*C26</f>
        <v>8640</v>
      </c>
      <c r="F26" s="34">
        <f>0.4*C26</f>
        <v>11520</v>
      </c>
      <c r="G26" s="22"/>
      <c r="H26" s="42"/>
    </row>
    <row r="27" spans="2:8" s="5" customFormat="1" ht="15">
      <c r="B27" s="15" t="str">
        <f t="shared" si="7"/>
        <v>Empresa 8</v>
      </c>
      <c r="C27" s="32">
        <f t="shared" si="3"/>
        <v>0</v>
      </c>
      <c r="D27" s="35">
        <f>0.3*C27</f>
        <v>0</v>
      </c>
      <c r="E27" s="35">
        <f>0.3*C27</f>
        <v>0</v>
      </c>
      <c r="F27" s="34">
        <f>0.4*C27</f>
        <v>0</v>
      </c>
      <c r="G27" s="22"/>
      <c r="H27" s="42"/>
    </row>
    <row r="28" spans="2:8" s="5" customFormat="1" ht="15">
      <c r="B28" s="15" t="str">
        <f t="shared" si="7"/>
        <v>Empresa 9</v>
      </c>
      <c r="C28" s="32">
        <f t="shared" si="3"/>
        <v>0</v>
      </c>
      <c r="D28" s="35">
        <f t="shared" si="4"/>
        <v>0</v>
      </c>
      <c r="E28" s="35">
        <f t="shared" si="5"/>
        <v>0</v>
      </c>
      <c r="F28" s="34">
        <f t="shared" si="6"/>
        <v>0</v>
      </c>
      <c r="G28" s="22"/>
      <c r="H28" s="42"/>
    </row>
    <row r="29" spans="2:8" s="5" customFormat="1" ht="15.75" thickBot="1">
      <c r="B29" s="15" t="str">
        <f t="shared" si="7"/>
        <v>Empresa 10</v>
      </c>
      <c r="C29" s="36">
        <f t="shared" si="3"/>
        <v>0</v>
      </c>
      <c r="D29" s="37">
        <f t="shared" si="4"/>
        <v>0</v>
      </c>
      <c r="E29" s="37">
        <f t="shared" si="5"/>
        <v>0</v>
      </c>
      <c r="F29" s="34">
        <f t="shared" si="6"/>
        <v>0</v>
      </c>
      <c r="G29" s="22"/>
      <c r="H29" s="42"/>
    </row>
    <row r="30" spans="2:8" s="5" customFormat="1" ht="16.5" thickBot="1">
      <c r="B30" s="17" t="s">
        <v>4</v>
      </c>
      <c r="C30" s="38">
        <f>SUM(C20:C29)</f>
        <v>61200</v>
      </c>
      <c r="D30" s="39">
        <f>SUM(D20:D29)</f>
        <v>18360</v>
      </c>
      <c r="E30" s="39">
        <f>SUM(E20:E29)</f>
        <v>18360</v>
      </c>
      <c r="F30" s="40">
        <f>SUM(F20:F29)</f>
        <v>24480</v>
      </c>
      <c r="G30" s="19"/>
      <c r="H30" s="42"/>
    </row>
    <row r="31" spans="2:8" s="14" customFormat="1" ht="15.75">
      <c r="B31" s="13"/>
      <c r="C31" s="18"/>
      <c r="D31" s="18"/>
      <c r="E31" s="18"/>
      <c r="F31" s="18"/>
      <c r="G31" s="19"/>
      <c r="H31" s="13"/>
    </row>
    <row r="32" s="2" customFormat="1" ht="13.5" thickBot="1"/>
    <row r="33" spans="3:14" s="2" customFormat="1" ht="16.5" customHeight="1" thickBot="1">
      <c r="C33" s="56" t="str">
        <f>C3</f>
        <v>Nome da IOGE</v>
      </c>
      <c r="D33" s="99" t="s">
        <v>32</v>
      </c>
      <c r="E33" s="97" t="s">
        <v>33</v>
      </c>
      <c r="F33" s="106" t="s">
        <v>35</v>
      </c>
      <c r="G33" s="110" t="s">
        <v>18</v>
      </c>
      <c r="H33" s="61" t="s">
        <v>7</v>
      </c>
      <c r="I33" s="62"/>
      <c r="J33" s="63" t="s">
        <v>8</v>
      </c>
      <c r="K33" s="62"/>
      <c r="L33" s="63" t="s">
        <v>9</v>
      </c>
      <c r="M33" s="64"/>
      <c r="N33" s="5"/>
    </row>
    <row r="34" spans="2:14" s="2" customFormat="1" ht="78.75" customHeight="1" thickBot="1">
      <c r="B34" s="54" t="s">
        <v>0</v>
      </c>
      <c r="C34" s="57" t="s">
        <v>34</v>
      </c>
      <c r="D34" s="100"/>
      <c r="E34" s="98"/>
      <c r="F34" s="107"/>
      <c r="G34" s="111"/>
      <c r="H34" s="65" t="s">
        <v>36</v>
      </c>
      <c r="I34" s="66" t="str">
        <f>C3</f>
        <v>Nome da IOGE</v>
      </c>
      <c r="J34" s="67" t="s">
        <v>36</v>
      </c>
      <c r="K34" s="66" t="str">
        <f>C3</f>
        <v>Nome da IOGE</v>
      </c>
      <c r="L34" s="67" t="s">
        <v>36</v>
      </c>
      <c r="M34" s="68" t="str">
        <f>C3</f>
        <v>Nome da IOGE</v>
      </c>
      <c r="N34" s="52" t="s">
        <v>20</v>
      </c>
    </row>
    <row r="35" spans="2:14" s="2" customFormat="1" ht="15">
      <c r="B35" s="15" t="str">
        <f>B5</f>
        <v>Empresa 1</v>
      </c>
      <c r="C35" s="58">
        <f aca="true" t="shared" si="8" ref="C35:C44">F5-G5</f>
        <v>26400</v>
      </c>
      <c r="D35" s="73"/>
      <c r="E35" s="74"/>
      <c r="F35" s="55">
        <f>D35+E35</f>
        <v>0</v>
      </c>
      <c r="G35" s="60">
        <f>C35-F35</f>
        <v>26400</v>
      </c>
      <c r="H35" s="69">
        <f>F35*30%</f>
        <v>0</v>
      </c>
      <c r="I35" s="70">
        <f>G35*30%</f>
        <v>7920</v>
      </c>
      <c r="J35" s="69">
        <f>F35*30%</f>
        <v>0</v>
      </c>
      <c r="K35" s="70">
        <f>G35*30%</f>
        <v>7920</v>
      </c>
      <c r="L35" s="71">
        <f>F35*40%</f>
        <v>0</v>
      </c>
      <c r="M35" s="72">
        <f>G35*40%</f>
        <v>10560</v>
      </c>
      <c r="N35" s="53">
        <f>SUM(H35:M35)</f>
        <v>26400</v>
      </c>
    </row>
    <row r="36" spans="2:14" s="2" customFormat="1" ht="15">
      <c r="B36" s="15" t="str">
        <f>B6</f>
        <v>Empresa 2</v>
      </c>
      <c r="C36" s="59">
        <f t="shared" si="8"/>
        <v>0</v>
      </c>
      <c r="D36" s="73"/>
      <c r="E36" s="74"/>
      <c r="F36" s="55">
        <f aca="true" t="shared" si="9" ref="F36:F44">D36+E36</f>
        <v>0</v>
      </c>
      <c r="G36" s="60">
        <f aca="true" t="shared" si="10" ref="G36:G41">C36-F36</f>
        <v>0</v>
      </c>
      <c r="H36" s="69">
        <f aca="true" t="shared" si="11" ref="H36:H44">G36*30%</f>
        <v>0</v>
      </c>
      <c r="I36" s="70">
        <f aca="true" t="shared" si="12" ref="I36:I44">G36*30%</f>
        <v>0</v>
      </c>
      <c r="J36" s="69">
        <f aca="true" t="shared" si="13" ref="J36:J44">G36*30%</f>
        <v>0</v>
      </c>
      <c r="K36" s="70">
        <f aca="true" t="shared" si="14" ref="K36:K44">G36*30%</f>
        <v>0</v>
      </c>
      <c r="L36" s="71">
        <f aca="true" t="shared" si="15" ref="L36:L44">G36*40%</f>
        <v>0</v>
      </c>
      <c r="M36" s="72">
        <f aca="true" t="shared" si="16" ref="M36:M44">G36*40%</f>
        <v>0</v>
      </c>
      <c r="N36" s="53">
        <f aca="true" t="shared" si="17" ref="N36:N44">SUM(H36:M36)</f>
        <v>0</v>
      </c>
    </row>
    <row r="37" spans="2:14" s="2" customFormat="1" ht="15">
      <c r="B37" s="15" t="str">
        <f aca="true" t="shared" si="18" ref="B37:B44">B7</f>
        <v>Empresa 3</v>
      </c>
      <c r="C37" s="59">
        <f t="shared" si="8"/>
        <v>0</v>
      </c>
      <c r="D37" s="73"/>
      <c r="E37" s="74"/>
      <c r="F37" s="55">
        <f t="shared" si="9"/>
        <v>0</v>
      </c>
      <c r="G37" s="60">
        <f t="shared" si="10"/>
        <v>0</v>
      </c>
      <c r="H37" s="69">
        <f t="shared" si="11"/>
        <v>0</v>
      </c>
      <c r="I37" s="70">
        <f t="shared" si="12"/>
        <v>0</v>
      </c>
      <c r="J37" s="69">
        <f t="shared" si="13"/>
        <v>0</v>
      </c>
      <c r="K37" s="70">
        <f t="shared" si="14"/>
        <v>0</v>
      </c>
      <c r="L37" s="71">
        <f t="shared" si="15"/>
        <v>0</v>
      </c>
      <c r="M37" s="72">
        <f t="shared" si="16"/>
        <v>0</v>
      </c>
      <c r="N37" s="53">
        <f t="shared" si="17"/>
        <v>0</v>
      </c>
    </row>
    <row r="38" spans="2:14" s="2" customFormat="1" ht="15">
      <c r="B38" s="15" t="str">
        <f t="shared" si="18"/>
        <v>Empresa 4</v>
      </c>
      <c r="C38" s="59">
        <f t="shared" si="8"/>
        <v>0</v>
      </c>
      <c r="D38" s="73"/>
      <c r="E38" s="74"/>
      <c r="F38" s="55">
        <f t="shared" si="9"/>
        <v>0</v>
      </c>
      <c r="G38" s="60">
        <f t="shared" si="10"/>
        <v>0</v>
      </c>
      <c r="H38" s="69">
        <f t="shared" si="11"/>
        <v>0</v>
      </c>
      <c r="I38" s="70">
        <f t="shared" si="12"/>
        <v>0</v>
      </c>
      <c r="J38" s="69">
        <f t="shared" si="13"/>
        <v>0</v>
      </c>
      <c r="K38" s="70">
        <f t="shared" si="14"/>
        <v>0</v>
      </c>
      <c r="L38" s="71">
        <f t="shared" si="15"/>
        <v>0</v>
      </c>
      <c r="M38" s="72">
        <f t="shared" si="16"/>
        <v>0</v>
      </c>
      <c r="N38" s="53">
        <f t="shared" si="17"/>
        <v>0</v>
      </c>
    </row>
    <row r="39" spans="2:14" s="2" customFormat="1" ht="15">
      <c r="B39" s="15" t="str">
        <f t="shared" si="18"/>
        <v>Empresa 5</v>
      </c>
      <c r="C39" s="59">
        <f t="shared" si="8"/>
        <v>22200</v>
      </c>
      <c r="D39" s="73"/>
      <c r="E39" s="74"/>
      <c r="F39" s="55">
        <f t="shared" si="9"/>
        <v>0</v>
      </c>
      <c r="G39" s="60">
        <f t="shared" si="10"/>
        <v>22200</v>
      </c>
      <c r="H39" s="69">
        <f t="shared" si="11"/>
        <v>6660</v>
      </c>
      <c r="I39" s="70">
        <f t="shared" si="12"/>
        <v>6660</v>
      </c>
      <c r="J39" s="69">
        <f t="shared" si="13"/>
        <v>6660</v>
      </c>
      <c r="K39" s="70">
        <f t="shared" si="14"/>
        <v>6660</v>
      </c>
      <c r="L39" s="71">
        <f t="shared" si="15"/>
        <v>8880</v>
      </c>
      <c r="M39" s="72">
        <f t="shared" si="16"/>
        <v>8880</v>
      </c>
      <c r="N39" s="53">
        <f t="shared" si="17"/>
        <v>44400</v>
      </c>
    </row>
    <row r="40" spans="2:14" s="2" customFormat="1" ht="15">
      <c r="B40" s="15" t="str">
        <f t="shared" si="18"/>
        <v>Empresa 6</v>
      </c>
      <c r="C40" s="59">
        <f t="shared" si="8"/>
        <v>0</v>
      </c>
      <c r="D40" s="73"/>
      <c r="E40" s="74"/>
      <c r="F40" s="55">
        <f t="shared" si="9"/>
        <v>0</v>
      </c>
      <c r="G40" s="60">
        <f t="shared" si="10"/>
        <v>0</v>
      </c>
      <c r="H40" s="69">
        <f t="shared" si="11"/>
        <v>0</v>
      </c>
      <c r="I40" s="70">
        <f t="shared" si="12"/>
        <v>0</v>
      </c>
      <c r="J40" s="69">
        <f t="shared" si="13"/>
        <v>0</v>
      </c>
      <c r="K40" s="70">
        <f t="shared" si="14"/>
        <v>0</v>
      </c>
      <c r="L40" s="71">
        <f t="shared" si="15"/>
        <v>0</v>
      </c>
      <c r="M40" s="72">
        <f t="shared" si="16"/>
        <v>0</v>
      </c>
      <c r="N40" s="53">
        <f t="shared" si="17"/>
        <v>0</v>
      </c>
    </row>
    <row r="41" spans="2:14" s="2" customFormat="1" ht="15">
      <c r="B41" s="15" t="str">
        <f t="shared" si="18"/>
        <v>Empresa 7</v>
      </c>
      <c r="C41" s="59">
        <f t="shared" si="8"/>
        <v>43200</v>
      </c>
      <c r="D41" s="73"/>
      <c r="E41" s="74"/>
      <c r="F41" s="55">
        <f t="shared" si="9"/>
        <v>0</v>
      </c>
      <c r="G41" s="60">
        <f t="shared" si="10"/>
        <v>43200</v>
      </c>
      <c r="H41" s="69">
        <f t="shared" si="11"/>
        <v>12960</v>
      </c>
      <c r="I41" s="70">
        <f t="shared" si="12"/>
        <v>12960</v>
      </c>
      <c r="J41" s="69">
        <f t="shared" si="13"/>
        <v>12960</v>
      </c>
      <c r="K41" s="70">
        <f t="shared" si="14"/>
        <v>12960</v>
      </c>
      <c r="L41" s="71">
        <f t="shared" si="15"/>
        <v>17280</v>
      </c>
      <c r="M41" s="72">
        <f t="shared" si="16"/>
        <v>17280</v>
      </c>
      <c r="N41" s="53">
        <f t="shared" si="17"/>
        <v>86400</v>
      </c>
    </row>
    <row r="42" spans="2:14" s="2" customFormat="1" ht="15">
      <c r="B42" s="15" t="str">
        <f t="shared" si="18"/>
        <v>Empresa 8</v>
      </c>
      <c r="C42" s="59">
        <f t="shared" si="8"/>
        <v>0</v>
      </c>
      <c r="D42" s="73"/>
      <c r="E42" s="74"/>
      <c r="F42" s="55">
        <f t="shared" si="9"/>
        <v>0</v>
      </c>
      <c r="G42" s="60">
        <f>C42-F42</f>
        <v>0</v>
      </c>
      <c r="H42" s="69">
        <f t="shared" si="11"/>
        <v>0</v>
      </c>
      <c r="I42" s="70">
        <f t="shared" si="12"/>
        <v>0</v>
      </c>
      <c r="J42" s="69">
        <f t="shared" si="13"/>
        <v>0</v>
      </c>
      <c r="K42" s="70">
        <f t="shared" si="14"/>
        <v>0</v>
      </c>
      <c r="L42" s="71">
        <f t="shared" si="15"/>
        <v>0</v>
      </c>
      <c r="M42" s="72">
        <f t="shared" si="16"/>
        <v>0</v>
      </c>
      <c r="N42" s="53">
        <f t="shared" si="17"/>
        <v>0</v>
      </c>
    </row>
    <row r="43" spans="2:14" s="2" customFormat="1" ht="15">
      <c r="B43" s="15" t="str">
        <f t="shared" si="18"/>
        <v>Empresa 9</v>
      </c>
      <c r="C43" s="59">
        <f t="shared" si="8"/>
        <v>0</v>
      </c>
      <c r="D43" s="73"/>
      <c r="E43" s="74"/>
      <c r="F43" s="55">
        <f t="shared" si="9"/>
        <v>0</v>
      </c>
      <c r="G43" s="60">
        <f>C43-F43</f>
        <v>0</v>
      </c>
      <c r="H43" s="69">
        <f t="shared" si="11"/>
        <v>0</v>
      </c>
      <c r="I43" s="70">
        <f t="shared" si="12"/>
        <v>0</v>
      </c>
      <c r="J43" s="69">
        <f t="shared" si="13"/>
        <v>0</v>
      </c>
      <c r="K43" s="70">
        <f t="shared" si="14"/>
        <v>0</v>
      </c>
      <c r="L43" s="71">
        <f t="shared" si="15"/>
        <v>0</v>
      </c>
      <c r="M43" s="72">
        <f t="shared" si="16"/>
        <v>0</v>
      </c>
      <c r="N43" s="53">
        <f t="shared" si="17"/>
        <v>0</v>
      </c>
    </row>
    <row r="44" spans="2:14" s="2" customFormat="1" ht="15.75" thickBot="1">
      <c r="B44" s="15" t="str">
        <f t="shared" si="18"/>
        <v>Empresa 10</v>
      </c>
      <c r="C44" s="59">
        <f t="shared" si="8"/>
        <v>0</v>
      </c>
      <c r="D44" s="73"/>
      <c r="E44" s="74"/>
      <c r="F44" s="55">
        <f t="shared" si="9"/>
        <v>0</v>
      </c>
      <c r="G44" s="60">
        <f>C44-F44</f>
        <v>0</v>
      </c>
      <c r="H44" s="69">
        <f t="shared" si="11"/>
        <v>0</v>
      </c>
      <c r="I44" s="70">
        <f t="shared" si="12"/>
        <v>0</v>
      </c>
      <c r="J44" s="69">
        <f t="shared" si="13"/>
        <v>0</v>
      </c>
      <c r="K44" s="70">
        <f t="shared" si="14"/>
        <v>0</v>
      </c>
      <c r="L44" s="71">
        <f t="shared" si="15"/>
        <v>0</v>
      </c>
      <c r="M44" s="72">
        <f t="shared" si="16"/>
        <v>0</v>
      </c>
      <c r="N44" s="53">
        <f t="shared" si="17"/>
        <v>0</v>
      </c>
    </row>
    <row r="45" spans="2:14" s="2" customFormat="1" ht="16.5" thickBot="1">
      <c r="B45" s="17" t="s">
        <v>4</v>
      </c>
      <c r="C45" s="75">
        <f aca="true" t="shared" si="19" ref="C45:N45">SUM(C35:C44)</f>
        <v>91800</v>
      </c>
      <c r="D45" s="76">
        <f t="shared" si="19"/>
        <v>0</v>
      </c>
      <c r="E45" s="77">
        <f t="shared" si="19"/>
        <v>0</v>
      </c>
      <c r="F45" s="78">
        <f t="shared" si="19"/>
        <v>0</v>
      </c>
      <c r="G45" s="79">
        <f t="shared" si="19"/>
        <v>91800</v>
      </c>
      <c r="H45" s="80">
        <f t="shared" si="19"/>
        <v>19620</v>
      </c>
      <c r="I45" s="78">
        <f t="shared" si="19"/>
        <v>27540</v>
      </c>
      <c r="J45" s="78">
        <f t="shared" si="19"/>
        <v>19620</v>
      </c>
      <c r="K45" s="78">
        <f t="shared" si="19"/>
        <v>27540</v>
      </c>
      <c r="L45" s="78">
        <f t="shared" si="19"/>
        <v>26160</v>
      </c>
      <c r="M45" s="79">
        <f t="shared" si="19"/>
        <v>36720</v>
      </c>
      <c r="N45" s="81">
        <f t="shared" si="19"/>
        <v>157200</v>
      </c>
    </row>
  </sheetData>
  <sheetProtection/>
  <mergeCells count="12">
    <mergeCell ref="G2:H2"/>
    <mergeCell ref="G33:G34"/>
    <mergeCell ref="J3:J13"/>
    <mergeCell ref="K3:K13"/>
    <mergeCell ref="L3:L13"/>
    <mergeCell ref="J15:L16"/>
    <mergeCell ref="B2:F2"/>
    <mergeCell ref="E33:E34"/>
    <mergeCell ref="D33:D34"/>
    <mergeCell ref="B15:C15"/>
    <mergeCell ref="C18:F18"/>
    <mergeCell ref="F33:F34"/>
  </mergeCells>
  <printOptions/>
  <pageMargins left="0.3937007874015748" right="0" top="0.5905511811023623" bottom="0" header="0.5118110236220472" footer="0.5118110236220472"/>
  <pageSetup horizontalDpi="300" verticalDpi="3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Softex Campinas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Custos IOGE X Projeto GRUPO Y MPS (modelo)</dc:title>
  <dc:subject/>
  <dc:creator>Nelson Franco</dc:creator>
  <cp:keywords/>
  <dc:description>Modelo de planilha para acompanhamento de apoio a implementação e avaliação em grupo de empresas</dc:description>
  <cp:lastModifiedBy>Softex</cp:lastModifiedBy>
  <cp:lastPrinted>2011-02-18T17:58:01Z</cp:lastPrinted>
  <dcterms:created xsi:type="dcterms:W3CDTF">2006-03-29T22:43:02Z</dcterms:created>
  <dcterms:modified xsi:type="dcterms:W3CDTF">2012-05-08T18:39:24Z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-1402096731</vt:i4>
  </property>
  <property fmtid="{D5CDD505-2E9C-101B-9397-08002B2CF9AE}" pid="3" name="_EmailSubject">
    <vt:lpwstr>3º PROJETO MPS.BR - SOFTEX CAMPINAS</vt:lpwstr>
  </property>
  <property fmtid="{D5CDD505-2E9C-101B-9397-08002B2CF9AE}" pid="4" name="_AuthorEmail">
    <vt:lpwstr>dinea@cps.softex.br</vt:lpwstr>
  </property>
  <property fmtid="{D5CDD505-2E9C-101B-9397-08002B2CF9AE}" pid="5" name="_AuthorEmailDisplayName">
    <vt:lpwstr>Dinea Arissoto</vt:lpwstr>
  </property>
  <property fmtid="{D5CDD505-2E9C-101B-9397-08002B2CF9AE}" pid="6" name="_PreviousAdHocReviewCycleID">
    <vt:i4>-648399448</vt:i4>
  </property>
  <property fmtid="{D5CDD505-2E9C-101B-9397-08002B2CF9AE}" pid="7" name="_ReviewingToolsShownOnce">
    <vt:lpwstr/>
  </property>
</Properties>
</file>